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6 経営比較分析表\20220105 公営企業に係る経営比較分析表（令和２年度決算）の分析等について（依頼）\06検収後最終版データ\010上水道（末端）\"/>
    </mc:Choice>
  </mc:AlternateContent>
  <workbookProtection workbookAlgorithmName="SHA-512" workbookHashValue="5tupFp+kIH3aj+tF2URkyiZIeOCa4DJLLtAdCVXKEoJzcAJVP1tHfce9pY2Go7Om5QZHz+SsNyvwTjKeGf7BUw==" workbookSaltValue="/Ba27EWPb/dHWI/5LMO1QA==" workbookSpinCount="100000" lockStructure="1"/>
  <bookViews>
    <workbookView xWindow="66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I10" i="4"/>
  <c r="B10" i="4"/>
  <c r="AT8" i="4"/>
  <c r="P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<sst xmlns="http://schemas.openxmlformats.org/spreadsheetml/2006/main" count="228" uniqueCount="115">
  <si>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</si>
  <si>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</si>
  <si>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</si>
  <si>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</si>
  <si>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</si>
  <si>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</si>
  <si>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</si>
  <si>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</si>
  <si>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</si>
  <si>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</si>
  <si>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</si>
  <si>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</si>
  <si>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</si>
  <si>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</si>
  <si>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</si>
  <si>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</si>
  <si>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</si>
  <si>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</si>
  <si>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</si>
  <si>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</si>
  <si>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</si>
  <si>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</si>
  <si>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</si>
  <si>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</si>
  <si>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</si>
  <si>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</si>
  <si>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</si>
  <si>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</si>
  <si>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</si>
  <si>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</si>
  <si>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</si>
  <si>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</si>
  <si>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</si>
  <si>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</si>
  <si>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</si>
  <si>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</si>
  <si>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</si>
  <si>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</si>
  <si>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</si>
  <si>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</si>
  <si>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</si>
  <si>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</si>
  <si>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</si>
  <si>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</si>
  <si>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</si>
  <si>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</si>
  <si>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</si>
  <si>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</si>
  <si>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</si>
  <si>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</si>
  <si>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</si>
  <si>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</si>
  <si>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</si>
  <si>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</si>
  <si>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</si>
  <si>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</si>
  <si>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</si>
  <si>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</si>
  <si>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</si>
  <si>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</si>
  <si>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</si>
  <si>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</si>
  <si>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</si>
  <si>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</si>
  <si>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</si>
  <si>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</si>
  <si>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</si>
  <si>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</si>
  <si>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</si>
  <si>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</si>
  <si>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</si>
  <si>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</si>
  <si>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</si>
  <si>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</si>
  <si>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</si>
  <si>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</si>
  <si>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</si>
  <si>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</si>
  <si>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</si>
  <si>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</si>
  <si>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</si>
  <si>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</si>
  <si>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</si>
  <si>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</si>
  <si>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</si>
  <si>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</si>
  <si>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</si>
  <si>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</si>
  <si>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</si>
  <si>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</si>
  <si>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</si>
  <si>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</si>
  <si>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</si>
  <si>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御宿町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</si>
  <si>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</si>
  <si>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</si>
  <si>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</si>
  <si>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</si>
  <si>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</si>
  <si>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</si>
  <si>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</si>
  <si>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</si>
  <si>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</si>
  <si>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</si>
  <si>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</si>
  <si>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</si>
  <si>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</si>
  <si>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</si>
  <si>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</si>
  <si>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</si>
  <si>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</si>
  <si>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</si>
  <si>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経済支援という単年度の要因が大きく影響した年であったが経営については、２年連続での赤字経営となった。
　老朽化の進行した施設の維持管理を適切に行い安定した水供給に取組むとともに、今後増加する維持管理費に備えることが肝要である。
　また他会計からの繰出金を受けていることからも財政基盤の安定化と将来負担水準の適正化が求められる。
　営業費用の増加は、町水道施設の維持管理費の増加が大きな要因とはなっているが、災害その他の緊急時の水道水確保の観点から必要性が高い。
　緊急性や費用対効果を十分に考慮・検討しコスト削減に併せて、経営の合理化を推進する体制作りの検討協議を行い持続可能な経営力の確保に努める。</t>
    <rPh sb="1" eb="5">
      <t>ケイザイシエン</t>
    </rPh>
    <rPh sb="108" eb="110">
      <t>カンヨウ</t>
    </rPh>
    <rPh sb="176" eb="178">
      <t>スイドウ</t>
    </rPh>
    <phoneticPr fontId="4"/>
  </si>
  <si>
    <t>　新型コロナウイルス感染症に伴う経済支援として、令和2年5月分の料金軽減を実施したことにより給水収益が減少し経常収益が減少したが、事業規模は前年度と同程度であったため経常経費は増加せず、経常収益が減少したことから、経常収支比率を押し下げた。
　企業債の借り入れ実績はないが大規模事業の償還が開始され流動負債が増加したこと、収益減少に伴い流動資産の減少により、流動比率が低下した。
　企業債償還に伴い企業債現在残高は減少しているが給水収益が減少したことから、企業債残高対給水収益比率が低下した。
　料金回収率が低下した理由についても、横ばいの経常費用に対し軽減により減少した経常収益が影響した給水原価が大きく上昇したためである。
　施設利用率については、使用量の多い夏季に併せた施設能力が必要であることから、全国平均に比べ低い数値となっているが、観光施設等の開業期間が短く１日平均配水量が伸びなかったことから前年より押し下げられた。
　料金軽減に伴い有収水量が減少し、給水量は横ばいであったことから、有収率の低下が生じ、全国平均を下回った。
　各指標とも経済支援という単年度の要因が大きく影響した結果となった。
　今後も老朽化施設の修繕費など経常経費の増加が見込まれることから、計画的な事業実施による営業費用の平準化に今後も努め、効率的かつ健全な事業運営を図る。</t>
    <rPh sb="471" eb="474">
      <t>カクシヒョウ</t>
    </rPh>
    <rPh sb="558" eb="560">
      <t>コンゴ</t>
    </rPh>
    <phoneticPr fontId="4"/>
  </si>
  <si>
    <t>　事業開始当初に竣工した施設や布設した管路について、40年以上が経過していることから管路経年化率が0.73%となっている。
　管路更新率も0%のままであるため、給水管だけでなく配水管からの漏水や鉛給水管交換など、修繕費や更新工事等の維持管理費用の増加が今後も見込まれる。
　沿岸部の制水弁において塩害による不具合が見られることから、計画的に、制水弁更新を実施するともに、道路修繕に併せ鉛給水管の布設替えを行うなど、事業の効率化を図っている。
　毎年増加する維持管理に要する財源確保と事業合理化による、効率的な更新工事を実施し、収支バランスをとりながら、健全な経営への努力が引き続き課題となっている。</t>
    <rPh sb="29" eb="31">
      <t>イジョウ</t>
    </rPh>
    <rPh sb="185" eb="187">
      <t>ドウロ</t>
    </rPh>
    <rPh sb="187" eb="189">
      <t>シュウゼン</t>
    </rPh>
    <rPh sb="190" eb="191">
      <t>アワ</t>
    </rPh>
    <rPh sb="192" eb="193">
      <t>ナマリ</t>
    </rPh>
    <rPh sb="193" eb="195">
      <t>キュウスイ</t>
    </rPh>
    <rPh sb="195" eb="196">
      <t>カン</t>
    </rPh>
    <rPh sb="197" eb="199">
      <t>フセツ</t>
    </rPh>
    <rPh sb="199" eb="200">
      <t>ガ</t>
    </rPh>
    <rPh sb="202" eb="203">
      <t>オコナ</t>
    </rPh>
    <rPh sb="207" eb="209">
      <t>ジギョウ</t>
    </rPh>
    <rPh sb="210" eb="213">
      <t>コウリツカ</t>
    </rPh>
    <rPh sb="214" eb="215">
      <t>ハカ</t>
    </rPh>
    <rPh sb="286" eb="287">
      <t>ヒ</t>
    </rPh>
    <rPh sb="288" eb="28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</si>
</sst>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43-4CE9-83F1-1C9285BC1F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7A43-4CE9-83F1-1C9285BC1F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33</c:v>
                </c:pt>
                <c:pt idx="1">
                  <c:v>32.81</c:v>
                </c:pt>
                <c:pt idx="2">
                  <c:v>33.57</c:v>
                </c:pt>
                <c:pt idx="3">
                  <c:v>33.08</c:v>
                </c:pt>
                <c:pt idx="4">
                  <c:v>32.729999999999997</c:v>
                </c:pt>
              </c:numCache>
            </c:numRef>
          </c:val>
          <c:extLst>
            <c:ext xmlns:c16="http://schemas.microsoft.com/office/drawing/2014/chart" uri="{C3380CC4-5D6E-409C-BE32-E72D297353CC}">
              <c16:uniqueId val="{00000000-CC65-4C22-8BCC-745374CD5F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CC65-4C22-8BCC-745374CD5F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95.84</c:v>
                </c:pt>
                <c:pt idx="1">
                  <c:v>96.44</c:v>
                </c:pt>
                <c:pt idx="2">
                  <c:v>93.27</c:v>
                </c:pt>
                <c:pt idx="3">
                  <c:v>92.19</c:v>
                </c:pt>
                <c:pt idx="4">
                  <c:v>79.08</c:v>
                </c:pt>
              </c:numCache>
            </c:numRef>
          </c:val>
          <c:extLst>
            <c:ext xmlns:c16="http://schemas.microsoft.com/office/drawing/2014/chart" uri="{C3380CC4-5D6E-409C-BE32-E72D297353CC}">
              <c16:uniqueId val="{00000000-D24F-463C-B9E4-CB893C93FD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D24F-463C-B9E4-CB893C93FD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106.7</c:v>
                </c:pt>
                <c:pt idx="1">
                  <c:v>101.96</c:v>
                </c:pt>
                <c:pt idx="2">
                  <c:v>100.05</c:v>
                </c:pt>
                <c:pt idx="3">
                  <c:v>94.79</c:v>
                </c:pt>
                <c:pt idx="4">
                  <c:v>88.62</c:v>
                </c:pt>
              </c:numCache>
            </c:numRef>
          </c:val>
          <c:extLst>
            <c:ext xmlns:c16="http://schemas.microsoft.com/office/drawing/2014/chart" uri="{C3380CC4-5D6E-409C-BE32-E72D297353CC}">
              <c16:uniqueId val="{00000000-5E17-47D7-88AF-D62B9C84C3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5E17-47D7-88AF-D62B9C84C3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64.930000000000007</c:v>
                </c:pt>
                <c:pt idx="1">
                  <c:v>62.86</c:v>
                </c:pt>
                <c:pt idx="2">
                  <c:v>64.510000000000005</c:v>
                </c:pt>
                <c:pt idx="3">
                  <c:v>65.7</c:v>
                </c:pt>
                <c:pt idx="4">
                  <c:v>67.12</c:v>
                </c:pt>
              </c:numCache>
            </c:numRef>
          </c:val>
          <c:extLst>
            <c:ext xmlns:c16="http://schemas.microsoft.com/office/drawing/2014/chart" uri="{C3380CC4-5D6E-409C-BE32-E72D297353CC}">
              <c16:uniqueId val="{00000000-735A-4E16-9DD3-001F577427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735A-4E16-9DD3-001F577427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3.17</c:v>
                </c:pt>
                <c:pt idx="4" formatCode="#,##0.00;&quot;△&quot;#,##0.00;&quot;-&quot;">
                  <c:v>0.73</c:v>
                </c:pt>
              </c:numCache>
            </c:numRef>
          </c:val>
          <c:extLst>
            <c:ext xmlns:c16="http://schemas.microsoft.com/office/drawing/2014/chart" uri="{C3380CC4-5D6E-409C-BE32-E72D297353CC}">
              <c16:uniqueId val="{00000000-C772-4BA1-810F-75CA1079DA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C772-4BA1-810F-75CA1079DA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6F-47FA-983D-508BD94437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7C6F-47FA-983D-508BD94437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9385.4500000000007</c:v>
                </c:pt>
                <c:pt idx="1">
                  <c:v>9441.99</c:v>
                </c:pt>
                <c:pt idx="2">
                  <c:v>7076.87</c:v>
                </c:pt>
                <c:pt idx="3">
                  <c:v>3967.64</c:v>
                </c:pt>
                <c:pt idx="4">
                  <c:v>2818.12</c:v>
                </c:pt>
              </c:numCache>
            </c:numRef>
          </c:val>
          <c:extLst>
            <c:ext xmlns:c16="http://schemas.microsoft.com/office/drawing/2014/chart" uri="{C3380CC4-5D6E-409C-BE32-E72D297353CC}">
              <c16:uniqueId val="{00000000-8501-4A72-9ECB-00B2371E5D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8501-4A72-9ECB-00B2371E5D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157.97999999999999</c:v>
                </c:pt>
                <c:pt idx="1">
                  <c:v>221.03</c:v>
                </c:pt>
                <c:pt idx="2">
                  <c:v>218.24</c:v>
                </c:pt>
                <c:pt idx="3">
                  <c:v>218.41</c:v>
                </c:pt>
                <c:pt idx="4">
                  <c:v>247.81</c:v>
                </c:pt>
              </c:numCache>
            </c:numRef>
          </c:val>
          <c:extLst>
            <c:ext xmlns:c16="http://schemas.microsoft.com/office/drawing/2014/chart" uri="{C3380CC4-5D6E-409C-BE32-E72D297353CC}">
              <c16:uniqueId val="{00000000-ABBA-4AE1-9CBD-1EFDC75E5B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ABBA-4AE1-9CBD-1EFDC75E5B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91.62</c:v>
                </c:pt>
                <c:pt idx="1">
                  <c:v>86.61</c:v>
                </c:pt>
                <c:pt idx="2">
                  <c:v>84.02</c:v>
                </c:pt>
                <c:pt idx="3">
                  <c:v>78.989999999999995</c:v>
                </c:pt>
                <c:pt idx="4">
                  <c:v>67.72</c:v>
                </c:pt>
              </c:numCache>
            </c:numRef>
          </c:val>
          <c:extLst>
            <c:ext xmlns:c16="http://schemas.microsoft.com/office/drawing/2014/chart" uri="{C3380CC4-5D6E-409C-BE32-E72D297353CC}">
              <c16:uniqueId val="{00000000-2C2F-450E-8C67-E2BB1ADB06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C2F-450E-8C67-E2BB1ADB06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276.10000000000002</c:v>
                </c:pt>
                <c:pt idx="1">
                  <c:v>292.7</c:v>
                </c:pt>
                <c:pt idx="2">
                  <c:v>303.3</c:v>
                </c:pt>
                <c:pt idx="3">
                  <c:v>323.87</c:v>
                </c:pt>
                <c:pt idx="4">
                  <c:v>373.88</c:v>
                </c:pt>
              </c:numCache>
            </c:numRef>
          </c:val>
          <c:extLst>
            <c:ext xmlns:c16="http://schemas.microsoft.com/office/drawing/2014/chart" uri="{C3380CC4-5D6E-409C-BE32-E72D297353CC}">
              <c16:uniqueId val="{00000000-5E6A-490B-A400-C4F5870B18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5E6A-490B-A400-C4F5870B18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御宿町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7312</v>
      </c>
      <c r="AM8" s="71"/>
      <c r="AN8" s="71"/>
      <c r="AO8" s="71"/>
      <c r="AP8" s="71"/>
      <c r="AQ8" s="71"/>
      <c r="AR8" s="71"/>
      <c r="AS8" s="71"/>
      <c r="AT8" s="67">
        <f>データ!$S$6</f>
        <v>24.85</v>
      </c>
      <c r="AU8" s="68"/>
      <c r="AV8" s="68"/>
      <c r="AW8" s="68"/>
      <c r="AX8" s="68"/>
      <c r="AY8" s="68"/>
      <c r="AZ8" s="68"/>
      <c r="BA8" s="68"/>
      <c r="BB8" s="70">
        <f>データ!$T$6</f>
        <v>294.25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87.32</v>
      </c>
      <c r="J10" s="68"/>
      <c r="K10" s="68"/>
      <c r="L10" s="68"/>
      <c r="M10" s="68"/>
      <c r="N10" s="68"/>
      <c r="O10" s="69"/>
      <c r="P10" s="70">
        <f>データ!$P$6</f>
        <v>97.49</v>
      </c>
      <c r="Q10" s="70"/>
      <c r="R10" s="70"/>
      <c r="S10" s="70"/>
      <c r="T10" s="70"/>
      <c r="U10" s="70"/>
      <c r="V10" s="70"/>
      <c r="W10" s="71">
        <f>データ!$Q$6</f>
        <v>4730</v>
      </c>
      <c r="X10" s="71"/>
      <c r="Y10" s="71"/>
      <c r="Z10" s="71"/>
      <c r="AA10" s="71"/>
      <c r="AB10" s="71"/>
      <c r="AC10" s="71"/>
      <c r="AD10" s="2"/>
      <c r="AE10" s="2"/>
      <c r="AF10" s="2"/>
      <c r="AG10" s="2"/>
      <c r="AH10" s="4"/>
      <c r="AI10" s="4"/>
      <c r="AJ10" s="4"/>
      <c r="AK10" s="4"/>
      <c r="AL10" s="71">
        <f>データ!$U$6</f>
        <v>7061</v>
      </c>
      <c r="AM10" s="71"/>
      <c r="AN10" s="71"/>
      <c r="AO10" s="71"/>
      <c r="AP10" s="71"/>
      <c r="AQ10" s="71"/>
      <c r="AR10" s="71"/>
      <c r="AS10" s="71"/>
      <c r="AT10" s="67">
        <f>データ!$V$6</f>
        <v>24.84</v>
      </c>
      <c r="AU10" s="68"/>
      <c r="AV10" s="68"/>
      <c r="AW10" s="68"/>
      <c r="AX10" s="68"/>
      <c r="AY10" s="68"/>
      <c r="AZ10" s="68"/>
      <c r="BA10" s="68"/>
      <c r="BB10" s="70">
        <f>データ!$W$6</f>
        <v>284.26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WwQY7+9hLwo/KqK7yeChuXIHtJMeEcZXK+jnceZ7qKAIQ7X8Rwunn2mrE0LIhSC8Z6PkmyjGoF5RDM2Jj82sA==" saltValue="ylkOUnkpQnMhY8A5I+Mr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124435</v>
      </c>
      <c r="D6" s="34">
        <f t="shared" si="3"/>
        <v>46</v>
      </c>
      <c r="E6" s="34">
        <f t="shared" si="3"/>
        <v>1</v>
      </c>
      <c r="F6" s="34">
        <f t="shared" si="3"/>
        <v>0</v>
      </c>
      <c r="G6" s="34">
        <f t="shared" si="3"/>
        <v>1</v>
      </c>
      <c r="H6" s="34" t="str">
        <f t="shared" si="3"/>
        <v>千葉県　御宿町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87.32</v>
      </c>
      <c r="P6" s="35">
        <f t="shared" si="3"/>
        <v>97.49</v>
      </c>
      <c r="Q6" s="35">
        <f t="shared" si="3"/>
        <v>4730</v>
      </c>
      <c r="R6" s="35">
        <f t="shared" si="3"/>
        <v>7312</v>
      </c>
      <c r="S6" s="35">
        <f t="shared" si="3"/>
        <v>24.85</v>
      </c>
      <c r="T6" s="35">
        <f t="shared" si="3"/>
        <v>294.25</v>
      </c>
      <c r="U6" s="35">
        <f t="shared" si="3"/>
        <v>7061</v>
      </c>
      <c r="V6" s="35">
        <f t="shared" si="3"/>
        <v>24.84</v>
      </c>
      <c r="W6" s="35">
        <f t="shared" si="3"/>
        <v>284.26</v>
      </c>
      <c r="X6" s="36">
        <f>IF(X7="",NA(),X7)</f>
        <v>106.7</v>
      </c>
      <c r="Y6" s="36">
        <f t="shared" ref="Y6:AG6" si="4">IF(Y7="",NA(),Y7)</f>
        <v>101.96</v>
      </c>
      <c r="Z6" s="36">
        <f t="shared" si="4"/>
        <v>100.05</v>
      </c>
      <c r="AA6" s="36">
        <f t="shared" si="4"/>
        <v>94.79</v>
      </c>
      <c r="AB6" s="36">
        <f t="shared" si="4"/>
        <v>88.62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9385.4500000000007</v>
      </c>
      <c r="AU6" s="36">
        <f t="shared" ref="AU6:BC6" si="6">IF(AU7="",NA(),AU7)</f>
        <v>9441.99</v>
      </c>
      <c r="AV6" s="36">
        <f t="shared" si="6"/>
        <v>7076.87</v>
      </c>
      <c r="AW6" s="36">
        <f t="shared" si="6"/>
        <v>3967.64</v>
      </c>
      <c r="AX6" s="36">
        <f t="shared" si="6"/>
        <v>2818.12</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157.97999999999999</v>
      </c>
      <c r="BF6" s="36">
        <f t="shared" ref="BF6:BN6" si="7">IF(BF7="",NA(),BF7)</f>
        <v>221.03</v>
      </c>
      <c r="BG6" s="36">
        <f t="shared" si="7"/>
        <v>218.24</v>
      </c>
      <c r="BH6" s="36">
        <f t="shared" si="7"/>
        <v>218.41</v>
      </c>
      <c r="BI6" s="36">
        <f t="shared" si="7"/>
        <v>247.81</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91.62</v>
      </c>
      <c r="BQ6" s="36">
        <f t="shared" ref="BQ6:BY6" si="8">IF(BQ7="",NA(),BQ7)</f>
        <v>86.61</v>
      </c>
      <c r="BR6" s="36">
        <f t="shared" si="8"/>
        <v>84.02</v>
      </c>
      <c r="BS6" s="36">
        <f t="shared" si="8"/>
        <v>78.989999999999995</v>
      </c>
      <c r="BT6" s="36">
        <f t="shared" si="8"/>
        <v>67.72</v>
      </c>
      <c r="BU6" s="36">
        <f t="shared" si="8"/>
        <v>93.28</v>
      </c>
      <c r="BV6" s="36">
        <f t="shared" si="8"/>
        <v>87.51</v>
      </c>
      <c r="BW6" s="36">
        <f t="shared" si="8"/>
        <v>84.77</v>
      </c>
      <c r="BX6" s="36">
        <f t="shared" si="8"/>
        <v>87.11</v>
      </c>
      <c r="BY6" s="36">
        <f t="shared" si="8"/>
        <v>82.78</v>
      </c>
      <c r="BZ6" s="35" t="str">
        <f>IF(BZ7="","",IF(BZ7="-","【-】","【"&amp;SUBSTITUTE(TEXT(BZ7,"#,##0.00"),"-","△")&amp;"】"))</f>
        <v>【100.05】</v>
      </c>
      <c r="CA6" s="36">
        <f>IF(CA7="",NA(),CA7)</f>
        <v>276.10000000000002</v>
      </c>
      <c r="CB6" s="36">
        <f t="shared" ref="CB6:CJ6" si="9">IF(CB7="",NA(),CB7)</f>
        <v>292.7</v>
      </c>
      <c r="CC6" s="36">
        <f t="shared" si="9"/>
        <v>303.3</v>
      </c>
      <c r="CD6" s="36">
        <f t="shared" si="9"/>
        <v>323.87</v>
      </c>
      <c r="CE6" s="36">
        <f t="shared" si="9"/>
        <v>373.88</v>
      </c>
      <c r="CF6" s="36">
        <f t="shared" si="9"/>
        <v>208.29</v>
      </c>
      <c r="CG6" s="36">
        <f t="shared" si="9"/>
        <v>218.42</v>
      </c>
      <c r="CH6" s="36">
        <f t="shared" si="9"/>
        <v>227.27</v>
      </c>
      <c r="CI6" s="36">
        <f t="shared" si="9"/>
        <v>223.98</v>
      </c>
      <c r="CJ6" s="36">
        <f t="shared" si="9"/>
        <v>225.09</v>
      </c>
      <c r="CK6" s="35" t="str">
        <f>IF(CK7="","",IF(CK7="-","【-】","【"&amp;SUBSTITUTE(TEXT(CK7,"#,##0.00"),"-","△")&amp;"】"))</f>
        <v>【166.40】</v>
      </c>
      <c r="CL6" s="36">
        <f>IF(CL7="",NA(),CL7)</f>
        <v>33</v>
      </c>
      <c r="CM6" s="36">
        <f t="shared" ref="CM6:CU6" si="10">IF(CM7="",NA(),CM7)</f>
        <v>32.81</v>
      </c>
      <c r="CN6" s="36">
        <f t="shared" si="10"/>
        <v>33.57</v>
      </c>
      <c r="CO6" s="36">
        <f t="shared" si="10"/>
        <v>33.08</v>
      </c>
      <c r="CP6" s="36">
        <f t="shared" si="10"/>
        <v>32.729999999999997</v>
      </c>
      <c r="CQ6" s="36">
        <f t="shared" si="10"/>
        <v>49.32</v>
      </c>
      <c r="CR6" s="36">
        <f t="shared" si="10"/>
        <v>50.24</v>
      </c>
      <c r="CS6" s="36">
        <f t="shared" si="10"/>
        <v>50.29</v>
      </c>
      <c r="CT6" s="36">
        <f t="shared" si="10"/>
        <v>49.64</v>
      </c>
      <c r="CU6" s="36">
        <f t="shared" si="10"/>
        <v>49.38</v>
      </c>
      <c r="CV6" s="35" t="str">
        <f>IF(CV7="","",IF(CV7="-","【-】","【"&amp;SUBSTITUTE(TEXT(CV7,"#,##0.00"),"-","△")&amp;"】"))</f>
        <v>【60.69】</v>
      </c>
      <c r="CW6" s="36">
        <f>IF(CW7="",NA(),CW7)</f>
        <v>95.84</v>
      </c>
      <c r="CX6" s="36">
        <f t="shared" ref="CX6:DF6" si="11">IF(CX7="",NA(),CX7)</f>
        <v>96.44</v>
      </c>
      <c r="CY6" s="36">
        <f t="shared" si="11"/>
        <v>93.27</v>
      </c>
      <c r="CZ6" s="36">
        <f t="shared" si="11"/>
        <v>92.19</v>
      </c>
      <c r="DA6" s="36">
        <f t="shared" si="11"/>
        <v>79.08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64.930000000000007</v>
      </c>
      <c r="DI6" s="36">
        <f t="shared" ref="DI6:DQ6" si="12">IF(DI7="",NA(),DI7)</f>
        <v>62.86</v>
      </c>
      <c r="DJ6" s="36">
        <f t="shared" si="12"/>
        <v>64.510000000000005</v>
      </c>
      <c r="DK6" s="36">
        <f t="shared" si="12"/>
        <v>65.7</v>
      </c>
      <c r="DL6" s="36">
        <f t="shared" si="12"/>
        <v>67.12</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6">
        <f t="shared" si="13"/>
        <v>3.17</v>
      </c>
      <c r="DW6" s="36">
        <f t="shared" si="13"/>
        <v>0.73</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124435</v>
      </c>
      <c r="D7" s="38">
        <v>46</v>
      </c>
      <c r="E7" s="38">
        <v>1</v>
      </c>
      <c r="F7" s="38">
        <v>0</v>
      </c>
      <c r="G7" s="38">
        <v>1</v>
      </c>
      <c r="H7" s="38" t="s">
        <v>93</v>
      </c>
      <c r="I7" s="38" t="s">
        <v>94</v>
      </c>
      <c r="J7" s="38" t="s">
        <v>95</v>
      </c>
      <c r="K7" s="38" t="s">
        <v>96</v>
      </c>
      <c r="L7" s="38" t="s">
        <v>97</v>
      </c>
      <c r="M7" s="38" t="s">
        <v>98</v>
      </c>
      <c r="N7" s="39" t="s">
        <v>99</v>
      </c>
      <c r="O7" s="39">
        <v>87.32</v>
      </c>
      <c r="P7" s="39">
        <v>97.49</v>
      </c>
      <c r="Q7" s="39">
        <v>4730</v>
      </c>
      <c r="R7" s="39">
        <v>7312</v>
      </c>
      <c r="S7" s="39">
        <v>24.85</v>
      </c>
      <c r="T7" s="39">
        <v>294.25</v>
      </c>
      <c r="U7" s="39">
        <v>7061</v>
      </c>
      <c r="V7" s="39">
        <v>24.84</v>
      </c>
      <c r="W7" s="39">
        <v>284.26</v>
      </c>
      <c r="X7" s="39">
        <v>106.7</v>
      </c>
      <c r="Y7" s="39">
        <v>101.96</v>
      </c>
      <c r="Z7" s="39">
        <v>100.05</v>
      </c>
      <c r="AA7" s="39">
        <v>94.79</v>
      </c>
      <c r="AB7" s="39">
        <v>88.62</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9385.4500000000007</v>
      </c>
      <c r="AU7" s="39">
        <v>9441.99</v>
      </c>
      <c r="AV7" s="39">
        <v>7076.87</v>
      </c>
      <c r="AW7" s="39">
        <v>3967.64</v>
      </c>
      <c r="AX7" s="39">
        <v>2818.12</v>
      </c>
      <c r="AY7" s="39">
        <v>371.89</v>
      </c>
      <c r="AZ7" s="39">
        <v>293.23</v>
      </c>
      <c r="BA7" s="39">
        <v>300.14</v>
      </c>
      <c r="BB7" s="39">
        <v>301.04000000000002</v>
      </c>
      <c r="BC7" s="39">
        <v>305.08</v>
      </c>
      <c r="BD7" s="39">
        <v>260.31</v>
      </c>
      <c r="BE7" s="39">
        <v>157.97999999999999</v>
      </c>
      <c r="BF7" s="39">
        <v>221.03</v>
      </c>
      <c r="BG7" s="39">
        <v>218.24</v>
      </c>
      <c r="BH7" s="39">
        <v>218.41</v>
      </c>
      <c r="BI7" s="39">
        <v>247.81</v>
      </c>
      <c r="BJ7" s="39">
        <v>483.11</v>
      </c>
      <c r="BK7" s="39">
        <v>542.29999999999995</v>
      </c>
      <c r="BL7" s="39">
        <v>566.65</v>
      </c>
      <c r="BM7" s="39">
        <v>551.62</v>
      </c>
      <c r="BN7" s="39">
        <v>585.59</v>
      </c>
      <c r="BO7" s="39">
        <v>275.67</v>
      </c>
      <c r="BP7" s="39">
        <v>91.62</v>
      </c>
      <c r="BQ7" s="39">
        <v>86.61</v>
      </c>
      <c r="BR7" s="39">
        <v>84.02</v>
      </c>
      <c r="BS7" s="39">
        <v>78.989999999999995</v>
      </c>
      <c r="BT7" s="39">
        <v>67.72</v>
      </c>
      <c r="BU7" s="39">
        <v>93.28</v>
      </c>
      <c r="BV7" s="39">
        <v>87.51</v>
      </c>
      <c r="BW7" s="39">
        <v>84.77</v>
      </c>
      <c r="BX7" s="39">
        <v>87.11</v>
      </c>
      <c r="BY7" s="39">
        <v>82.78</v>
      </c>
      <c r="BZ7" s="39">
        <v>100.05</v>
      </c>
      <c r="CA7" s="39">
        <v>276.10000000000002</v>
      </c>
      <c r="CB7" s="39">
        <v>292.7</v>
      </c>
      <c r="CC7" s="39">
        <v>303.3</v>
      </c>
      <c r="CD7" s="39">
        <v>323.87</v>
      </c>
      <c r="CE7" s="39">
        <v>373.88</v>
      </c>
      <c r="CF7" s="39">
        <v>208.29</v>
      </c>
      <c r="CG7" s="39">
        <v>218.42</v>
      </c>
      <c r="CH7" s="39">
        <v>227.27</v>
      </c>
      <c r="CI7" s="39">
        <v>223.98</v>
      </c>
      <c r="CJ7" s="39">
        <v>225.09</v>
      </c>
      <c r="CK7" s="39">
        <v>166.4</v>
      </c>
      <c r="CL7" s="39">
        <v>33</v>
      </c>
      <c r="CM7" s="39">
        <v>32.81</v>
      </c>
      <c r="CN7" s="39">
        <v>33.57</v>
      </c>
      <c r="CO7" s="39">
        <v>33.08</v>
      </c>
      <c r="CP7" s="39">
        <v>32.729999999999997</v>
      </c>
      <c r="CQ7" s="39">
        <v>49.32</v>
      </c>
      <c r="CR7" s="39">
        <v>50.24</v>
      </c>
      <c r="CS7" s="39">
        <v>50.29</v>
      </c>
      <c r="CT7" s="39">
        <v>49.64</v>
      </c>
      <c r="CU7" s="39">
        <v>49.38</v>
      </c>
      <c r="CV7" s="39">
        <v>60.69</v>
      </c>
      <c r="CW7" s="39">
        <v>95.84</v>
      </c>
      <c r="CX7" s="39">
        <v>96.44</v>
      </c>
      <c r="CY7" s="39">
        <v>93.27</v>
      </c>
      <c r="CZ7" s="39">
        <v>92.19</v>
      </c>
      <c r="DA7" s="39">
        <v>79.08</v>
      </c>
      <c r="DB7" s="39">
        <v>79.34</v>
      </c>
      <c r="DC7" s="39">
        <v>78.650000000000006</v>
      </c>
      <c r="DD7" s="39">
        <v>77.73</v>
      </c>
      <c r="DE7" s="39">
        <v>78.09</v>
      </c>
      <c r="DF7" s="39">
        <v>78.010000000000005</v>
      </c>
      <c r="DG7" s="39">
        <v>89.82</v>
      </c>
      <c r="DH7" s="39">
        <v>64.930000000000007</v>
      </c>
      <c r="DI7" s="39">
        <v>62.86</v>
      </c>
      <c r="DJ7" s="39">
        <v>64.510000000000005</v>
      </c>
      <c r="DK7" s="39">
        <v>65.7</v>
      </c>
      <c r="DL7" s="39">
        <v>67.12</v>
      </c>
      <c r="DM7" s="39">
        <v>48.3</v>
      </c>
      <c r="DN7" s="39">
        <v>45.14</v>
      </c>
      <c r="DO7" s="39">
        <v>45.85</v>
      </c>
      <c r="DP7" s="39">
        <v>47.31</v>
      </c>
      <c r="DQ7" s="39">
        <v>47.5</v>
      </c>
      <c r="DR7" s="39">
        <v>50.19</v>
      </c>
      <c r="DS7" s="39">
        <v>0</v>
      </c>
      <c r="DT7" s="39">
        <v>0</v>
      </c>
      <c r="DU7" s="39">
        <v>0</v>
      </c>
      <c r="DV7" s="39">
        <v>3.17</v>
      </c>
      <c r="DW7" s="39">
        <v>0.73</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2022-02-03T01:23:08Z</cp:lastPrinted>
  <dcterms:created xsi:type="dcterms:W3CDTF">2021-12-03T06:47:24Z</dcterms:created>
  <dcterms:modified xsi:type="dcterms:W3CDTF">2022-02-22T08:18:43Z</dcterms:modified>
  <cp:category/>
</cp:coreProperties>
</file>